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Port Hueneme" sheetId="1" r:id="rId1"/>
    <sheet name="San Onofre" sheetId="2" r:id="rId2"/>
    <sheet name="San Diego" sheetId="3" r:id="rId3"/>
    <sheet name="Miramar" sheetId="4" r:id="rId4"/>
    <sheet name="Imperial Beach" sheetId="5" r:id="rId5"/>
    <sheet name="El Centro" sheetId="6" r:id="rId6"/>
    <sheet name="Vandenberg" sheetId="7" r:id="rId7"/>
    <sheet name="Travis" sheetId="8" r:id="rId8"/>
    <sheet name="Ord" sheetId="9" r:id="rId9"/>
    <sheet name="March" sheetId="10" r:id="rId10"/>
    <sheet name="Lemoore" sheetId="11" r:id="rId11"/>
    <sheet name="Edwards" sheetId="12" r:id="rId12"/>
    <sheet name="Fort Irwin" sheetId="13" r:id="rId13"/>
    <sheet name="China Lake" sheetId="14" r:id="rId14"/>
    <sheet name="Barstow" sheetId="15" r:id="rId15"/>
    <sheet name="Twentynine Palms" sheetId="16" r:id="rId16"/>
    <sheet name="Fort Worth" sheetId="17" r:id="rId17"/>
    <sheet name="Davis-Monthan" sheetId="18" r:id="rId18"/>
    <sheet name="Nellis" sheetId="19" r:id="rId19"/>
    <sheet name="Luke" sheetId="20" r:id="rId20"/>
    <sheet name="Fort Riley" sheetId="21" r:id="rId21"/>
    <sheet name="McConnell" sheetId="22" r:id="rId22"/>
    <sheet name="Fort Gordon" sheetId="23" r:id="rId23"/>
  </sheets>
  <definedNames/>
  <calcPr fullCalcOnLoad="1"/>
</workbook>
</file>

<file path=xl/sharedStrings.xml><?xml version="1.0" encoding="utf-8"?>
<sst xmlns="http://schemas.openxmlformats.org/spreadsheetml/2006/main" count="1012" uniqueCount="67">
  <si>
    <t>MOP, DUST 36"</t>
  </si>
  <si>
    <t>MOP, DUST 42"</t>
  </si>
  <si>
    <t>MOP, WET 28 OZ</t>
  </si>
  <si>
    <t>WEEKLY ENVRONMENTAL FEE</t>
  </si>
  <si>
    <t>CLIN</t>
  </si>
  <si>
    <t>BASE PERIOD</t>
  </si>
  <si>
    <t>COST EACH</t>
  </si>
  <si>
    <t>WEEKLY</t>
  </si>
  <si>
    <t>QTY</t>
  </si>
  <si>
    <t>TOTAL</t>
  </si>
  <si>
    <t>WKS</t>
  </si>
  <si>
    <t>ANNUAL TOTAL</t>
  </si>
  <si>
    <t>DATE:</t>
  </si>
  <si>
    <t>THRU</t>
  </si>
  <si>
    <t>TOTAL CONTRACT VALUE, BASE + OPTS:</t>
  </si>
  <si>
    <t>DESCRIPTION</t>
  </si>
  <si>
    <t>LINE NUMBER</t>
  </si>
  <si>
    <t>SUBTOTALS:</t>
  </si>
  <si>
    <t>WEEKLY:</t>
  </si>
  <si>
    <t>ANNUALLY:</t>
  </si>
  <si>
    <t>ENTER PERCENT RATE FOR LOSS/DAMAGED ITEMS HERE:</t>
  </si>
  <si>
    <t>TOTAL WEEKLY AMOUNT:</t>
  </si>
  <si>
    <t>ENTER PERCENT RATE FOR FUEL SURCHARGE HERE:</t>
  </si>
  <si>
    <t>WKLY</t>
  </si>
  <si>
    <t>AN:</t>
  </si>
  <si>
    <t>MOP, WET 24 OZ</t>
  </si>
  <si>
    <t>WEEKLY FEE FOR ENERGY SURCHARGE  MULTIPLY WEEKLY SUBTOTAL (ROW 26) BY PERCENT RATE:</t>
  </si>
  <si>
    <t>WEEKLY FEE FOR LOST/DAMAGED ITEMS  MULTIPLY WEEKLY SUBTOTAL (ROW 26) BY PERCENT RATE:</t>
  </si>
  <si>
    <t>BUTCHER COATS, WHITE</t>
  </si>
  <si>
    <t>BUTCHER SHIRTS, WHITE</t>
  </si>
  <si>
    <t>BUTCHER PANTS, WHITE</t>
  </si>
  <si>
    <t>BUTCHER APRONS, WHITE</t>
  </si>
  <si>
    <t>BIB APRONS, NAVY BLUE</t>
  </si>
  <si>
    <t>COBBLER APRONS, NAVY BLUE</t>
  </si>
  <si>
    <t>MAT 3' X 5', BLACK/GREY</t>
  </si>
  <si>
    <t>MAT 3' X 10', BLACK/GREY</t>
  </si>
  <si>
    <t>MAT 4' X 6', BLACK/GREY</t>
  </si>
  <si>
    <t>COMMISSARY LOCATION:</t>
  </si>
  <si>
    <t xml:space="preserve">OFFEROR:  </t>
  </si>
  <si>
    <t>FORT GORDON</t>
  </si>
  <si>
    <t>SAN ONOFRE</t>
  </si>
  <si>
    <t>SAN DIEGO</t>
  </si>
  <si>
    <t>MIRAMAR</t>
  </si>
  <si>
    <t>IMPERIAL BEACH</t>
  </si>
  <si>
    <t>EL CENTRO</t>
  </si>
  <si>
    <t>VANDENBERG</t>
  </si>
  <si>
    <t>TRAVIS</t>
  </si>
  <si>
    <t>ORD COMMUNITY</t>
  </si>
  <si>
    <t>MARCH AFB</t>
  </si>
  <si>
    <t>LEMOORE</t>
  </si>
  <si>
    <t>EDWARDS AFB</t>
  </si>
  <si>
    <t>FORT IRWIN</t>
  </si>
  <si>
    <t>CHINA LAKE</t>
  </si>
  <si>
    <t>BARSTOW</t>
  </si>
  <si>
    <t>TWENTYNINE PALMS</t>
  </si>
  <si>
    <t>FORT WORTH</t>
  </si>
  <si>
    <t>DAVIS MONTHAN</t>
  </si>
  <si>
    <t>NELLIS AFB</t>
  </si>
  <si>
    <t>LUKE AFB</t>
  </si>
  <si>
    <t>MCCONNELL AFB</t>
  </si>
  <si>
    <t>FORT RILEY</t>
  </si>
  <si>
    <t>PORT HUENEME</t>
  </si>
  <si>
    <t>Aramark Uniform Services</t>
  </si>
  <si>
    <t>CONTRACT NUMBER:  HDEC05-13-D-0004</t>
  </si>
  <si>
    <t>0001</t>
  </si>
  <si>
    <t>CONTRACT NUMBER:  HDEC05-13-D-0003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</si>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</sst>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/yy"/>
    <numFmt numFmtId="166" formatCode="&quot;$&quot;#,##0.00"/>
    <numFmt numFmtId="167" formatCode="0.0%"/>
    <numFmt numFmtId="168" formatCode="&quot;$&quot;#,##0.000"/>
    <numFmt numFmtId="169" formatCode="0.000%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5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0" fillId="0" borderId="13" xfId="0" applyNumberForma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vertic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49" fontId="0" fillId="32" borderId="0" xfId="0" applyNumberFormat="1" applyFill="1" applyAlignment="1">
      <alignment/>
    </xf>
    <xf numFmtId="166" fontId="0" fillId="32" borderId="0" xfId="0" applyNumberFormat="1" applyFill="1" applyBorder="1" applyAlignment="1">
      <alignment/>
    </xf>
    <xf numFmtId="166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6" fontId="0" fillId="0" borderId="16" xfId="0" applyNumberFormat="1" applyBorder="1" applyAlignment="1">
      <alignment wrapText="1"/>
    </xf>
    <xf numFmtId="0" fontId="3" fillId="0" borderId="10" xfId="0" applyFont="1" applyBorder="1" applyAlignment="1">
      <alignment wrapText="1"/>
    </xf>
    <xf numFmtId="0" fontId="9" fillId="0" borderId="17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wrapText="1"/>
    </xf>
    <xf numFmtId="166" fontId="10" fillId="0" borderId="23" xfId="0" applyNumberFormat="1" applyFont="1" applyBorder="1" applyAlignment="1">
      <alignment wrapText="1"/>
    </xf>
    <xf numFmtId="167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 wrapText="1"/>
    </xf>
    <xf numFmtId="49" fontId="0" fillId="32" borderId="0" xfId="0" applyNumberFormat="1" applyFont="1" applyFill="1" applyAlignment="1">
      <alignment/>
    </xf>
    <xf numFmtId="7" fontId="2" fillId="0" borderId="15" xfId="0" applyNumberFormat="1" applyFont="1" applyBorder="1" applyAlignment="1">
      <alignment/>
    </xf>
    <xf numFmtId="0" fontId="10" fillId="32" borderId="0" xfId="0" applyFont="1" applyFill="1" applyAlignment="1">
      <alignment/>
    </xf>
    <xf numFmtId="166" fontId="0" fillId="0" borderId="27" xfId="0" applyNumberFormat="1" applyBorder="1" applyAlignment="1">
      <alignment horizontal="center" wrapText="1"/>
    </xf>
    <xf numFmtId="166" fontId="0" fillId="0" borderId="28" xfId="0" applyNumberFormat="1" applyBorder="1" applyAlignment="1">
      <alignment horizontal="center" wrapText="1"/>
    </xf>
    <xf numFmtId="166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right"/>
    </xf>
    <xf numFmtId="0" fontId="0" fillId="0" borderId="32" xfId="0" applyBorder="1" applyAlignment="1">
      <alignment horizontal="right"/>
    </xf>
    <xf numFmtId="166" fontId="0" fillId="0" borderId="0" xfId="0" applyNumberFormat="1" applyBorder="1" applyAlignment="1">
      <alignment horizontal="center" wrapText="1"/>
    </xf>
    <xf numFmtId="166" fontId="0" fillId="0" borderId="33" xfId="0" applyNumberForma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66" fontId="6" fillId="0" borderId="3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3" fontId="6" fillId="0" borderId="37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2" fillId="0" borderId="1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166" fontId="10" fillId="0" borderId="29" xfId="0" applyNumberFormat="1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8" fillId="0" borderId="42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166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Alignment="1">
      <alignment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textRotation="90"/>
    </xf>
    <xf numFmtId="0" fontId="2" fillId="0" borderId="19" xfId="0" applyFont="1" applyBorder="1" applyAlignment="1">
      <alignment textRotation="90"/>
    </xf>
    <xf numFmtId="0" fontId="2" fillId="0" borderId="46" xfId="0" applyFont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24</xdr:row>
      <xdr:rowOff>28575</xdr:rowOff>
    </xdr:from>
    <xdr:to>
      <xdr:col>4</xdr:col>
      <xdr:colOff>238125</xdr:colOff>
      <xdr:row>25</xdr:row>
      <xdr:rowOff>66675</xdr:rowOff>
    </xdr:to>
    <xdr:sp>
      <xdr:nvSpPr>
        <xdr:cNvPr id="1" name="Line 2"/>
        <xdr:cNvSpPr>
          <a:spLocks/>
        </xdr:cNvSpPr>
      </xdr:nvSpPr>
      <xdr:spPr>
        <a:xfrm>
          <a:off x="2790825" y="50006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24</xdr:row>
      <xdr:rowOff>57150</xdr:rowOff>
    </xdr:from>
    <xdr:to>
      <xdr:col>6</xdr:col>
      <xdr:colOff>447675</xdr:colOff>
      <xdr:row>25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14750" y="5029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76200</xdr:rowOff>
    </xdr:from>
    <xdr:to>
      <xdr:col>2</xdr:col>
      <xdr:colOff>247650</xdr:colOff>
      <xdr:row>29</xdr:row>
      <xdr:rowOff>85725</xdr:rowOff>
    </xdr:to>
    <xdr:sp>
      <xdr:nvSpPr>
        <xdr:cNvPr id="3" name="Line 4"/>
        <xdr:cNvSpPr>
          <a:spLocks/>
        </xdr:cNvSpPr>
      </xdr:nvSpPr>
      <xdr:spPr>
        <a:xfrm>
          <a:off x="2124075" y="5829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76200</xdr:rowOff>
    </xdr:from>
    <xdr:to>
      <xdr:col>2</xdr:col>
      <xdr:colOff>247650</xdr:colOff>
      <xdr:row>27</xdr:row>
      <xdr:rowOff>85725</xdr:rowOff>
    </xdr:to>
    <xdr:sp>
      <xdr:nvSpPr>
        <xdr:cNvPr id="4" name="Line 20"/>
        <xdr:cNvSpPr>
          <a:spLocks/>
        </xdr:cNvSpPr>
      </xdr:nvSpPr>
      <xdr:spPr>
        <a:xfrm>
          <a:off x="2124075" y="5410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view="pageLayout" workbookViewId="0" topLeftCell="A1">
      <selection activeCell="U26" sqref="U26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61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41334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40</v>
      </c>
      <c r="E8" s="13">
        <f aca="true" t="shared" si="0" ref="E8:E20">SUM(C8*D8)</f>
        <v>10</v>
      </c>
      <c r="F8" s="14">
        <v>52</v>
      </c>
      <c r="G8" s="16">
        <f aca="true" t="shared" si="1" ref="G8:G20">SUM(E8*F8)</f>
        <v>520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40</v>
      </c>
      <c r="E9" s="13">
        <f t="shared" si="0"/>
        <v>5.6000000000000005</v>
      </c>
      <c r="F9" s="14">
        <v>52</v>
      </c>
      <c r="G9" s="16">
        <f t="shared" si="1"/>
        <v>291.20000000000005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40</v>
      </c>
      <c r="E10" s="13">
        <f t="shared" si="0"/>
        <v>14</v>
      </c>
      <c r="F10" s="14">
        <v>52</v>
      </c>
      <c r="G10" s="16">
        <f t="shared" si="1"/>
        <v>728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60</v>
      </c>
      <c r="E11" s="13">
        <f t="shared" si="0"/>
        <v>8.4</v>
      </c>
      <c r="F11" s="14">
        <v>52</v>
      </c>
      <c r="G11" s="16">
        <f t="shared" si="1"/>
        <v>436.8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30</v>
      </c>
      <c r="E12" s="13">
        <f t="shared" si="0"/>
        <v>4.2</v>
      </c>
      <c r="F12" s="14">
        <v>52</v>
      </c>
      <c r="G12" s="16">
        <f t="shared" si="1"/>
        <v>218.4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42.2</v>
      </c>
      <c r="F26" s="5"/>
      <c r="G26" s="10">
        <f>SUM(G8:G24)</f>
        <v>2194.4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2.1100000000000003</v>
      </c>
      <c r="E28" s="44"/>
      <c r="F28" s="12">
        <v>52</v>
      </c>
      <c r="G28" s="11">
        <f>SUM(D28*F28)</f>
        <v>109.72000000000001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44.31</v>
      </c>
      <c r="E31" s="73"/>
      <c r="F31" s="31" t="s">
        <v>24</v>
      </c>
      <c r="G31" s="34">
        <f>SUM(G26+G28+G30)</f>
        <v>2304.12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A1:G1"/>
    <mergeCell ref="C4:G4"/>
    <mergeCell ref="B3:B7"/>
    <mergeCell ref="D5:E5"/>
    <mergeCell ref="E3:G3"/>
    <mergeCell ref="C6:C7"/>
    <mergeCell ref="D6:F6"/>
    <mergeCell ref="A3:A7"/>
    <mergeCell ref="G6:G7"/>
    <mergeCell ref="A27:A28"/>
    <mergeCell ref="B27:B28"/>
    <mergeCell ref="C27:G27"/>
    <mergeCell ref="A29:A30"/>
    <mergeCell ref="D28:E28"/>
    <mergeCell ref="A32:B32"/>
    <mergeCell ref="C32:E32"/>
    <mergeCell ref="B25:B26"/>
    <mergeCell ref="B29:B30"/>
    <mergeCell ref="C29:G29"/>
    <mergeCell ref="D31:E31"/>
    <mergeCell ref="C3:D3"/>
    <mergeCell ref="D30:E30"/>
    <mergeCell ref="C25:E25"/>
    <mergeCell ref="F25:G2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headerFooter alignWithMargins="0">
    <oddHeader>&amp;CATTACHMENT 2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48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40</v>
      </c>
      <c r="E8" s="13">
        <f aca="true" t="shared" si="0" ref="E8:E20">SUM(C8*D8)</f>
        <v>10</v>
      </c>
      <c r="F8" s="14">
        <v>52</v>
      </c>
      <c r="G8" s="16">
        <f aca="true" t="shared" si="1" ref="G8:G20">SUM(E8*F8)</f>
        <v>520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40</v>
      </c>
      <c r="E12" s="13">
        <f t="shared" si="0"/>
        <v>5.6000000000000005</v>
      </c>
      <c r="F12" s="14">
        <v>52</v>
      </c>
      <c r="G12" s="16">
        <f t="shared" si="1"/>
        <v>291.20000000000005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10</v>
      </c>
      <c r="E13" s="13">
        <f t="shared" si="0"/>
        <v>1.7999999999999998</v>
      </c>
      <c r="F13" s="14">
        <v>52</v>
      </c>
      <c r="G13" s="16">
        <f t="shared" si="1"/>
        <v>93.6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9</v>
      </c>
      <c r="E15" s="13">
        <f t="shared" si="0"/>
        <v>22.5</v>
      </c>
      <c r="F15" s="14">
        <v>52</v>
      </c>
      <c r="G15" s="16">
        <f t="shared" si="1"/>
        <v>1170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20</v>
      </c>
      <c r="E16" s="13">
        <f t="shared" si="0"/>
        <v>40</v>
      </c>
      <c r="F16" s="14">
        <v>52</v>
      </c>
      <c r="G16" s="16">
        <f t="shared" si="1"/>
        <v>2080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4</v>
      </c>
      <c r="E18" s="13">
        <f t="shared" si="0"/>
        <v>2</v>
      </c>
      <c r="F18" s="14">
        <v>52</v>
      </c>
      <c r="G18" s="16">
        <f t="shared" si="1"/>
        <v>104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81.9</v>
      </c>
      <c r="F26" s="5"/>
      <c r="G26" s="10">
        <f>SUM(G8:G24)</f>
        <v>4258.8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4.095000000000001</v>
      </c>
      <c r="E28" s="44"/>
      <c r="F28" s="12">
        <v>52</v>
      </c>
      <c r="G28" s="11">
        <f>SUM(D28*F28)</f>
        <v>212.94000000000003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85.995</v>
      </c>
      <c r="E31" s="73"/>
      <c r="F31" s="31" t="s">
        <v>24</v>
      </c>
      <c r="G31" s="34">
        <f>SUM(G26+G28+G30)</f>
        <v>4471.74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A1:G1"/>
    <mergeCell ref="C4:G4"/>
    <mergeCell ref="B3:B7"/>
    <mergeCell ref="D5:E5"/>
    <mergeCell ref="E3:G3"/>
    <mergeCell ref="C6:C7"/>
    <mergeCell ref="D6:F6"/>
    <mergeCell ref="A3:A7"/>
    <mergeCell ref="G6:G7"/>
    <mergeCell ref="A27:A28"/>
    <mergeCell ref="B27:B28"/>
    <mergeCell ref="C27:G27"/>
    <mergeCell ref="A29:A30"/>
    <mergeCell ref="D28:E28"/>
    <mergeCell ref="A32:B32"/>
    <mergeCell ref="C32:E32"/>
    <mergeCell ref="B25:B26"/>
    <mergeCell ref="B29:B30"/>
    <mergeCell ref="C29:G29"/>
    <mergeCell ref="D31:E31"/>
    <mergeCell ref="C3:D3"/>
    <mergeCell ref="D30:E30"/>
    <mergeCell ref="C25:E25"/>
    <mergeCell ref="F25:G2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49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48</v>
      </c>
      <c r="E8" s="13">
        <f aca="true" t="shared" si="0" ref="E8:E20">SUM(C8*D8)</f>
        <v>12</v>
      </c>
      <c r="F8" s="14">
        <v>52</v>
      </c>
      <c r="G8" s="16">
        <f aca="true" t="shared" si="1" ref="G8:G20">SUM(E8*F8)</f>
        <v>624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10</v>
      </c>
      <c r="E11" s="13">
        <f t="shared" si="0"/>
        <v>1.4000000000000001</v>
      </c>
      <c r="F11" s="14">
        <v>52</v>
      </c>
      <c r="G11" s="16">
        <f t="shared" si="1"/>
        <v>72.80000000000001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10</v>
      </c>
      <c r="E14" s="13">
        <f t="shared" si="0"/>
        <v>12.5</v>
      </c>
      <c r="F14" s="14">
        <v>52</v>
      </c>
      <c r="G14" s="16">
        <f t="shared" si="1"/>
        <v>650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1</v>
      </c>
      <c r="E16" s="13">
        <f t="shared" si="0"/>
        <v>2</v>
      </c>
      <c r="F16" s="14">
        <v>52</v>
      </c>
      <c r="G16" s="16">
        <f t="shared" si="1"/>
        <v>104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27.9</v>
      </c>
      <c r="F26" s="5"/>
      <c r="G26" s="10">
        <f>SUM(G8:G24)</f>
        <v>1450.8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1.395</v>
      </c>
      <c r="E28" s="44"/>
      <c r="F28" s="12">
        <v>52</v>
      </c>
      <c r="G28" s="11">
        <f>SUM(D28*F28)</f>
        <v>72.54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29.294999999999998</v>
      </c>
      <c r="E31" s="73"/>
      <c r="F31" s="31" t="s">
        <v>24</v>
      </c>
      <c r="G31" s="34">
        <f>SUM(G26+G28+G30)</f>
        <v>1523.34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A1:G1"/>
    <mergeCell ref="C4:G4"/>
    <mergeCell ref="B3:B7"/>
    <mergeCell ref="D5:E5"/>
    <mergeCell ref="E3:G3"/>
    <mergeCell ref="C6:C7"/>
    <mergeCell ref="D6:F6"/>
    <mergeCell ref="A3:A7"/>
    <mergeCell ref="G6:G7"/>
    <mergeCell ref="A27:A28"/>
    <mergeCell ref="B27:B28"/>
    <mergeCell ref="C27:G27"/>
    <mergeCell ref="A29:A30"/>
    <mergeCell ref="D28:E28"/>
    <mergeCell ref="A32:B32"/>
    <mergeCell ref="C32:E32"/>
    <mergeCell ref="B25:B26"/>
    <mergeCell ref="B29:B30"/>
    <mergeCell ref="C29:G29"/>
    <mergeCell ref="D31:E31"/>
    <mergeCell ref="C3:D3"/>
    <mergeCell ref="D30:E30"/>
    <mergeCell ref="C25:E25"/>
    <mergeCell ref="F25:G2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50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41334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32</v>
      </c>
      <c r="E8" s="13">
        <f aca="true" t="shared" si="0" ref="E8:E20">SUM(C8*D8)</f>
        <v>8</v>
      </c>
      <c r="F8" s="14">
        <v>52</v>
      </c>
      <c r="G8" s="16">
        <f aca="true" t="shared" si="1" ref="G8:G20">SUM(E8*F8)</f>
        <v>416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32</v>
      </c>
      <c r="E10" s="13">
        <f t="shared" si="0"/>
        <v>11.2</v>
      </c>
      <c r="F10" s="14">
        <v>52</v>
      </c>
      <c r="G10" s="16">
        <f t="shared" si="1"/>
        <v>582.4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32</v>
      </c>
      <c r="E11" s="13">
        <f t="shared" si="0"/>
        <v>4.48</v>
      </c>
      <c r="F11" s="14">
        <v>52</v>
      </c>
      <c r="G11" s="16">
        <f t="shared" si="1"/>
        <v>232.96000000000004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30</v>
      </c>
      <c r="E13" s="13">
        <f t="shared" si="0"/>
        <v>5.3999999999999995</v>
      </c>
      <c r="F13" s="14">
        <v>52</v>
      </c>
      <c r="G13" s="16">
        <f t="shared" si="1"/>
        <v>280.79999999999995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5</v>
      </c>
      <c r="E14" s="13">
        <f t="shared" si="0"/>
        <v>6.25</v>
      </c>
      <c r="F14" s="14">
        <v>52</v>
      </c>
      <c r="G14" s="16">
        <f t="shared" si="1"/>
        <v>325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6</v>
      </c>
      <c r="E15" s="13">
        <f t="shared" si="0"/>
        <v>15</v>
      </c>
      <c r="F15" s="14">
        <v>52</v>
      </c>
      <c r="G15" s="16">
        <f t="shared" si="1"/>
        <v>780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6</v>
      </c>
      <c r="E16" s="13">
        <f t="shared" si="0"/>
        <v>12</v>
      </c>
      <c r="F16" s="14">
        <v>52</v>
      </c>
      <c r="G16" s="16">
        <f t="shared" si="1"/>
        <v>624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6</v>
      </c>
      <c r="E19" s="13">
        <f t="shared" si="0"/>
        <v>2.4000000000000004</v>
      </c>
      <c r="F19" s="14">
        <v>52</v>
      </c>
      <c r="G19" s="16">
        <f t="shared" si="1"/>
        <v>124.80000000000001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64.73</v>
      </c>
      <c r="F26" s="5"/>
      <c r="G26" s="10">
        <f>SUM(G8:G24)</f>
        <v>3365.96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3.2365000000000004</v>
      </c>
      <c r="E28" s="44"/>
      <c r="F28" s="12">
        <v>52</v>
      </c>
      <c r="G28" s="11">
        <f>SUM(D28*F28)</f>
        <v>168.29800000000003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67.96650000000001</v>
      </c>
      <c r="E31" s="73"/>
      <c r="F31" s="31" t="s">
        <v>24</v>
      </c>
      <c r="G31" s="34">
        <f>SUM(G26+G28+G30)</f>
        <v>3534.2580000000003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51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25</v>
      </c>
      <c r="E8" s="13">
        <f aca="true" t="shared" si="0" ref="E8:E20">SUM(C8*D8)</f>
        <v>6.25</v>
      </c>
      <c r="F8" s="14">
        <v>52</v>
      </c>
      <c r="G8" s="16">
        <f aca="true" t="shared" si="1" ref="G8:G20">SUM(E8*F8)</f>
        <v>325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25</v>
      </c>
      <c r="E11" s="13">
        <f t="shared" si="0"/>
        <v>3.5000000000000004</v>
      </c>
      <c r="F11" s="14">
        <v>52</v>
      </c>
      <c r="G11" s="16">
        <f t="shared" si="1"/>
        <v>182.00000000000003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8</v>
      </c>
      <c r="E15" s="13">
        <f t="shared" si="0"/>
        <v>20</v>
      </c>
      <c r="F15" s="14">
        <v>52</v>
      </c>
      <c r="G15" s="16">
        <f t="shared" si="1"/>
        <v>1040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2</v>
      </c>
      <c r="E16" s="13">
        <f t="shared" si="0"/>
        <v>4</v>
      </c>
      <c r="F16" s="14">
        <v>52</v>
      </c>
      <c r="G16" s="16">
        <f t="shared" si="1"/>
        <v>208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33.75</v>
      </c>
      <c r="F26" s="5"/>
      <c r="G26" s="10">
        <f>SUM(G8:G24)</f>
        <v>1755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1.6875</v>
      </c>
      <c r="E28" s="44"/>
      <c r="F28" s="12">
        <v>52</v>
      </c>
      <c r="G28" s="11">
        <f>SUM(D28*F28)</f>
        <v>87.75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35.4375</v>
      </c>
      <c r="E31" s="73"/>
      <c r="F31" s="31" t="s">
        <v>24</v>
      </c>
      <c r="G31" s="34">
        <f>SUM(G26+G28+G30)</f>
        <v>1842.75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52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51</v>
      </c>
      <c r="E8" s="13">
        <f aca="true" t="shared" si="0" ref="E8:E20">SUM(C8*D8)</f>
        <v>12.75</v>
      </c>
      <c r="F8" s="14">
        <v>52</v>
      </c>
      <c r="G8" s="16">
        <f aca="true" t="shared" si="1" ref="G8:G20">SUM(E8*F8)</f>
        <v>663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51</v>
      </c>
      <c r="E11" s="13">
        <f t="shared" si="0"/>
        <v>7.140000000000001</v>
      </c>
      <c r="F11" s="14">
        <v>52</v>
      </c>
      <c r="G11" s="16">
        <f t="shared" si="1"/>
        <v>371.28000000000003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19.89</v>
      </c>
      <c r="F26" s="5"/>
      <c r="G26" s="10">
        <f>SUM(G8:G24)</f>
        <v>1034.28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0.9945</v>
      </c>
      <c r="E28" s="44"/>
      <c r="F28" s="12">
        <v>52</v>
      </c>
      <c r="G28" s="11">
        <f>SUM(D28*F28)</f>
        <v>51.714000000000006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20.8845</v>
      </c>
      <c r="E31" s="73"/>
      <c r="F31" s="31" t="s">
        <v>24</v>
      </c>
      <c r="G31" s="34">
        <f>SUM(G26+G28+G30)</f>
        <v>1085.994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O34" sqref="O33:O34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53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10</v>
      </c>
      <c r="E8" s="13">
        <f aca="true" t="shared" si="0" ref="E8:E20">SUM(C8*D8)</f>
        <v>2.5</v>
      </c>
      <c r="F8" s="14">
        <v>52</v>
      </c>
      <c r="G8" s="16">
        <f aca="true" t="shared" si="1" ref="G8:G20">SUM(E8*F8)</f>
        <v>130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10</v>
      </c>
      <c r="E11" s="13">
        <f t="shared" si="0"/>
        <v>1.4000000000000001</v>
      </c>
      <c r="F11" s="14">
        <v>52</v>
      </c>
      <c r="G11" s="16">
        <f t="shared" si="1"/>
        <v>72.80000000000001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18</v>
      </c>
      <c r="E12" s="13">
        <f t="shared" si="0"/>
        <v>2.5200000000000005</v>
      </c>
      <c r="F12" s="14">
        <v>52</v>
      </c>
      <c r="G12" s="16">
        <f t="shared" si="1"/>
        <v>131.04000000000002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14</v>
      </c>
      <c r="E13" s="13">
        <f t="shared" si="0"/>
        <v>2.52</v>
      </c>
      <c r="F13" s="14">
        <v>52</v>
      </c>
      <c r="G13" s="16">
        <f t="shared" si="1"/>
        <v>131.04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3</v>
      </c>
      <c r="E14" s="13">
        <f t="shared" si="0"/>
        <v>3.75</v>
      </c>
      <c r="F14" s="14">
        <v>52</v>
      </c>
      <c r="G14" s="16">
        <f t="shared" si="1"/>
        <v>195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1</v>
      </c>
      <c r="E15" s="13">
        <f t="shared" si="0"/>
        <v>2.5</v>
      </c>
      <c r="F15" s="14">
        <v>52</v>
      </c>
      <c r="G15" s="16">
        <f t="shared" si="1"/>
        <v>130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1</v>
      </c>
      <c r="E16" s="13">
        <f t="shared" si="0"/>
        <v>2</v>
      </c>
      <c r="F16" s="14">
        <v>52</v>
      </c>
      <c r="G16" s="16">
        <f t="shared" si="1"/>
        <v>104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17.19</v>
      </c>
      <c r="F26" s="5"/>
      <c r="G26" s="10">
        <f>SUM(G8:G24)</f>
        <v>893.88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0.8595000000000002</v>
      </c>
      <c r="E28" s="44"/>
      <c r="F28" s="12">
        <v>52</v>
      </c>
      <c r="G28" s="11">
        <f>SUM(D28*F28)</f>
        <v>44.69400000000001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18.049500000000002</v>
      </c>
      <c r="E31" s="73"/>
      <c r="F31" s="31" t="s">
        <v>24</v>
      </c>
      <c r="G31" s="34">
        <f>SUM(G26+G28+G30)</f>
        <v>938.574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54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36</v>
      </c>
      <c r="E8" s="13">
        <f aca="true" t="shared" si="0" ref="E8:E20">SUM(C8*D8)</f>
        <v>9</v>
      </c>
      <c r="F8" s="14">
        <v>52</v>
      </c>
      <c r="G8" s="16">
        <f aca="true" t="shared" si="1" ref="G8:G20">SUM(E8*F8)</f>
        <v>468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30</v>
      </c>
      <c r="E9" s="13">
        <f t="shared" si="0"/>
        <v>4.2</v>
      </c>
      <c r="F9" s="14">
        <v>52</v>
      </c>
      <c r="G9" s="16">
        <f t="shared" si="1"/>
        <v>218.4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36</v>
      </c>
      <c r="E10" s="13">
        <f t="shared" si="0"/>
        <v>12.6</v>
      </c>
      <c r="F10" s="14">
        <v>52</v>
      </c>
      <c r="G10" s="16">
        <f t="shared" si="1"/>
        <v>655.1999999999999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36</v>
      </c>
      <c r="E11" s="13">
        <f t="shared" si="0"/>
        <v>5.040000000000001</v>
      </c>
      <c r="F11" s="14">
        <v>52</v>
      </c>
      <c r="G11" s="16">
        <f t="shared" si="1"/>
        <v>262.08000000000004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9</v>
      </c>
      <c r="E15" s="13">
        <f t="shared" si="0"/>
        <v>22.5</v>
      </c>
      <c r="F15" s="14">
        <v>52</v>
      </c>
      <c r="G15" s="16">
        <f t="shared" si="1"/>
        <v>1170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18</v>
      </c>
      <c r="E18" s="13">
        <f t="shared" si="0"/>
        <v>9</v>
      </c>
      <c r="F18" s="14">
        <v>52</v>
      </c>
      <c r="G18" s="16">
        <f t="shared" si="1"/>
        <v>468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62.339999999999996</v>
      </c>
      <c r="F26" s="5"/>
      <c r="G26" s="10">
        <f>SUM(G8:G24)</f>
        <v>3241.68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3.117</v>
      </c>
      <c r="E28" s="44"/>
      <c r="F28" s="12">
        <v>52</v>
      </c>
      <c r="G28" s="11">
        <f>SUM(D28*F28)</f>
        <v>162.084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65.457</v>
      </c>
      <c r="E31" s="73"/>
      <c r="F31" s="31" t="s">
        <v>24</v>
      </c>
      <c r="G31" s="34">
        <f>SUM(G26+G28+G30)</f>
        <v>3403.7639999999997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55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41334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30</v>
      </c>
      <c r="E8" s="13">
        <f aca="true" t="shared" si="0" ref="E8:E20">SUM(C8*D8)</f>
        <v>7.5</v>
      </c>
      <c r="F8" s="14">
        <v>52</v>
      </c>
      <c r="G8" s="16">
        <f aca="true" t="shared" si="1" ref="G8:G20">SUM(E8*F8)</f>
        <v>390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30</v>
      </c>
      <c r="E10" s="13">
        <f t="shared" si="0"/>
        <v>10.5</v>
      </c>
      <c r="F10" s="14">
        <v>52</v>
      </c>
      <c r="G10" s="16">
        <f t="shared" si="1"/>
        <v>546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60</v>
      </c>
      <c r="E11" s="13">
        <f t="shared" si="0"/>
        <v>8.4</v>
      </c>
      <c r="F11" s="14">
        <v>52</v>
      </c>
      <c r="G11" s="16">
        <f t="shared" si="1"/>
        <v>436.8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5</v>
      </c>
      <c r="E14" s="13">
        <f t="shared" si="0"/>
        <v>6.25</v>
      </c>
      <c r="F14" s="14">
        <v>52</v>
      </c>
      <c r="G14" s="16">
        <f t="shared" si="1"/>
        <v>325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10</v>
      </c>
      <c r="E15" s="13">
        <f t="shared" si="0"/>
        <v>25</v>
      </c>
      <c r="F15" s="14">
        <v>52</v>
      </c>
      <c r="G15" s="16">
        <f t="shared" si="1"/>
        <v>1300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57.65</v>
      </c>
      <c r="F26" s="5"/>
      <c r="G26" s="10">
        <f>SUM(G8:G24)</f>
        <v>2997.8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2.8825000000000003</v>
      </c>
      <c r="E28" s="44"/>
      <c r="F28" s="12">
        <v>52</v>
      </c>
      <c r="G28" s="11">
        <f>SUM(D28*F28)</f>
        <v>149.89000000000001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60.5325</v>
      </c>
      <c r="E31" s="73"/>
      <c r="F31" s="31" t="s">
        <v>24</v>
      </c>
      <c r="G31" s="34">
        <f>SUM(G26+G28+G30)</f>
        <v>3147.69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56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41518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121</v>
      </c>
      <c r="E8" s="13">
        <f aca="true" t="shared" si="0" ref="E8:E20">SUM(C8*D8)</f>
        <v>30.25</v>
      </c>
      <c r="F8" s="14">
        <v>52</v>
      </c>
      <c r="G8" s="16">
        <f aca="true" t="shared" si="1" ref="G8:G20">SUM(E8*F8)</f>
        <v>1573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121</v>
      </c>
      <c r="E11" s="13">
        <f t="shared" si="0"/>
        <v>16.94</v>
      </c>
      <c r="F11" s="14">
        <v>52</v>
      </c>
      <c r="G11" s="16">
        <f t="shared" si="1"/>
        <v>880.8800000000001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350</v>
      </c>
      <c r="E12" s="13">
        <f t="shared" si="0"/>
        <v>49.00000000000001</v>
      </c>
      <c r="F12" s="14">
        <v>52</v>
      </c>
      <c r="G12" s="16">
        <f t="shared" si="1"/>
        <v>2548.0000000000005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14</v>
      </c>
      <c r="E15" s="13">
        <f t="shared" si="0"/>
        <v>35</v>
      </c>
      <c r="F15" s="14">
        <v>52</v>
      </c>
      <c r="G15" s="16">
        <f t="shared" si="1"/>
        <v>1820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7</v>
      </c>
      <c r="E16" s="13">
        <f t="shared" si="0"/>
        <v>14</v>
      </c>
      <c r="F16" s="14">
        <v>52</v>
      </c>
      <c r="G16" s="16">
        <f t="shared" si="1"/>
        <v>728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145.19</v>
      </c>
      <c r="F26" s="5"/>
      <c r="G26" s="10">
        <f>SUM(G8:G24)</f>
        <v>7549.880000000001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7.2595</v>
      </c>
      <c r="E28" s="44"/>
      <c r="F28" s="12">
        <v>52</v>
      </c>
      <c r="G28" s="11">
        <f>SUM(D28*F28)</f>
        <v>377.494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152.4495</v>
      </c>
      <c r="E31" s="73"/>
      <c r="F31" s="31" t="s">
        <v>24</v>
      </c>
      <c r="G31" s="34">
        <f>SUM(G26+G28+G30)</f>
        <v>7927.374000000001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0.140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0.71093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57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41518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75</v>
      </c>
      <c r="E8" s="13">
        <f aca="true" t="shared" si="0" ref="E8:E20">SUM(C8*D8)</f>
        <v>18.75</v>
      </c>
      <c r="F8" s="14">
        <v>52</v>
      </c>
      <c r="G8" s="16">
        <f aca="true" t="shared" si="1" ref="G8:G20">SUM(E8*F8)</f>
        <v>975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65</v>
      </c>
      <c r="E10" s="13">
        <f t="shared" si="0"/>
        <v>22.75</v>
      </c>
      <c r="F10" s="14">
        <v>52</v>
      </c>
      <c r="G10" s="16">
        <f t="shared" si="1"/>
        <v>1183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90</v>
      </c>
      <c r="E11" s="13">
        <f t="shared" si="0"/>
        <v>12.600000000000001</v>
      </c>
      <c r="F11" s="14">
        <v>52</v>
      </c>
      <c r="G11" s="16">
        <f t="shared" si="1"/>
        <v>655.2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575</v>
      </c>
      <c r="E12" s="13">
        <f t="shared" si="0"/>
        <v>80.50000000000001</v>
      </c>
      <c r="F12" s="14">
        <v>52</v>
      </c>
      <c r="G12" s="16">
        <f t="shared" si="1"/>
        <v>4186.000000000001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16</v>
      </c>
      <c r="E14" s="13">
        <f t="shared" si="0"/>
        <v>20</v>
      </c>
      <c r="F14" s="14">
        <v>52</v>
      </c>
      <c r="G14" s="16">
        <f t="shared" si="1"/>
        <v>1040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3</v>
      </c>
      <c r="E15" s="13">
        <f t="shared" si="0"/>
        <v>7.5</v>
      </c>
      <c r="F15" s="14">
        <v>52</v>
      </c>
      <c r="G15" s="16">
        <f t="shared" si="1"/>
        <v>390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11</v>
      </c>
      <c r="E16" s="13">
        <f t="shared" si="0"/>
        <v>22</v>
      </c>
      <c r="F16" s="14">
        <v>52</v>
      </c>
      <c r="G16" s="16">
        <f t="shared" si="1"/>
        <v>1144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184.10000000000002</v>
      </c>
      <c r="F26" s="5"/>
      <c r="G26" s="10">
        <f>SUM(G8:G24)</f>
        <v>9573.2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9.205000000000002</v>
      </c>
      <c r="E28" s="44"/>
      <c r="F28" s="12">
        <v>52</v>
      </c>
      <c r="G28" s="11">
        <f>SUM(D28*F28)</f>
        <v>478.6600000000001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193.30500000000004</v>
      </c>
      <c r="E31" s="73"/>
      <c r="F31" s="31" t="s">
        <v>24</v>
      </c>
      <c r="G31" s="34">
        <f>SUM(G26+G28+G30)</f>
        <v>10051.86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40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41487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0</v>
      </c>
      <c r="E8" s="13">
        <f aca="true" t="shared" si="0" ref="E8:E20">SUM(C8*D8)</f>
        <v>0</v>
      </c>
      <c r="F8" s="14">
        <v>52</v>
      </c>
      <c r="G8" s="16">
        <f aca="true" t="shared" si="1" ref="G8:G20">SUM(E8*F8)</f>
        <v>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3</v>
      </c>
      <c r="E14" s="13">
        <f t="shared" si="0"/>
        <v>3.75</v>
      </c>
      <c r="F14" s="14">
        <v>52</v>
      </c>
      <c r="G14" s="16">
        <f t="shared" si="1"/>
        <v>195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4</v>
      </c>
      <c r="E15" s="13">
        <f t="shared" si="0"/>
        <v>10</v>
      </c>
      <c r="F15" s="14">
        <v>52</v>
      </c>
      <c r="G15" s="16">
        <f t="shared" si="1"/>
        <v>520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3</v>
      </c>
      <c r="E16" s="13">
        <f t="shared" si="0"/>
        <v>6</v>
      </c>
      <c r="F16" s="14">
        <v>52</v>
      </c>
      <c r="G16" s="16">
        <f t="shared" si="1"/>
        <v>312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19.75</v>
      </c>
      <c r="F26" s="5"/>
      <c r="G26" s="10">
        <f>SUM(G8:G24)</f>
        <v>1027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0.9875</v>
      </c>
      <c r="E28" s="44"/>
      <c r="F28" s="12">
        <v>52</v>
      </c>
      <c r="G28" s="11">
        <f>SUM(D28*F28)</f>
        <v>51.35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20.7375</v>
      </c>
      <c r="E31" s="73"/>
      <c r="F31" s="31" t="s">
        <v>24</v>
      </c>
      <c r="G31" s="34">
        <f>SUM(G26+G28+G30)</f>
        <v>1078.35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58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41334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99</v>
      </c>
      <c r="E8" s="13">
        <f aca="true" t="shared" si="0" ref="E8:E20">SUM(C8*D8)</f>
        <v>24.75</v>
      </c>
      <c r="F8" s="14">
        <v>52</v>
      </c>
      <c r="G8" s="16">
        <f aca="true" t="shared" si="1" ref="G8:G20">SUM(E8*F8)</f>
        <v>1287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54</v>
      </c>
      <c r="E11" s="13">
        <f t="shared" si="0"/>
        <v>7.5600000000000005</v>
      </c>
      <c r="F11" s="14">
        <v>52</v>
      </c>
      <c r="G11" s="16">
        <f t="shared" si="1"/>
        <v>393.12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33</v>
      </c>
      <c r="E12" s="13">
        <f t="shared" si="0"/>
        <v>4.62</v>
      </c>
      <c r="F12" s="14">
        <v>52</v>
      </c>
      <c r="G12" s="16">
        <f t="shared" si="1"/>
        <v>240.24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140</v>
      </c>
      <c r="E13" s="13">
        <f t="shared" si="0"/>
        <v>25.2</v>
      </c>
      <c r="F13" s="14">
        <v>52</v>
      </c>
      <c r="G13" s="16">
        <f t="shared" si="1"/>
        <v>1310.3999999999999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20</v>
      </c>
      <c r="E15" s="13">
        <f t="shared" si="0"/>
        <v>50</v>
      </c>
      <c r="F15" s="14">
        <v>52</v>
      </c>
      <c r="G15" s="16">
        <f t="shared" si="1"/>
        <v>2600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112.13</v>
      </c>
      <c r="F26" s="5"/>
      <c r="G26" s="10">
        <f>SUM(G8:G24)</f>
        <v>5830.76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5.6065000000000005</v>
      </c>
      <c r="E28" s="44"/>
      <c r="F28" s="12">
        <v>52</v>
      </c>
      <c r="G28" s="11">
        <f>SUM(D28*F28)</f>
        <v>291.538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117.73649999999999</v>
      </c>
      <c r="E31" s="73"/>
      <c r="F31" s="31" t="s">
        <v>24</v>
      </c>
      <c r="G31" s="34">
        <f>SUM(G26+G28+G30)</f>
        <v>6122.298000000001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0.140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0.71093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60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50</v>
      </c>
      <c r="E8" s="13">
        <f>SUM(C8*D8)</f>
        <v>12.5</v>
      </c>
      <c r="F8" s="14">
        <v>52</v>
      </c>
      <c r="G8" s="16">
        <f>SUM(E8*F8)</f>
        <v>650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50</v>
      </c>
      <c r="E9" s="13">
        <f aca="true" t="shared" si="0" ref="E9:E18">SUM(C9*D9)</f>
        <v>7.000000000000001</v>
      </c>
      <c r="F9" s="14">
        <v>52</v>
      </c>
      <c r="G9" s="16">
        <f aca="true" t="shared" si="1" ref="G9:G24">SUM(E9*F9)</f>
        <v>364.00000000000006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50</v>
      </c>
      <c r="E10" s="13">
        <f t="shared" si="0"/>
        <v>17.5</v>
      </c>
      <c r="F10" s="14">
        <v>52</v>
      </c>
      <c r="G10" s="16">
        <f t="shared" si="1"/>
        <v>910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50</v>
      </c>
      <c r="E11" s="13">
        <f t="shared" si="0"/>
        <v>7.000000000000001</v>
      </c>
      <c r="F11" s="14">
        <v>52</v>
      </c>
      <c r="G11" s="16">
        <f t="shared" si="1"/>
        <v>364.00000000000006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80</v>
      </c>
      <c r="E12" s="13">
        <f t="shared" si="0"/>
        <v>11.200000000000001</v>
      </c>
      <c r="F12" s="14">
        <v>52</v>
      </c>
      <c r="G12" s="16">
        <f t="shared" si="1"/>
        <v>582.4000000000001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320</v>
      </c>
      <c r="E13" s="13">
        <f t="shared" si="0"/>
        <v>57.599999999999994</v>
      </c>
      <c r="F13" s="14">
        <v>52</v>
      </c>
      <c r="G13" s="16">
        <f t="shared" si="1"/>
        <v>2995.2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20</v>
      </c>
      <c r="E15" s="13">
        <f t="shared" si="0"/>
        <v>50</v>
      </c>
      <c r="F15" s="14">
        <v>52</v>
      </c>
      <c r="G15" s="16">
        <f t="shared" si="1"/>
        <v>2600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25</v>
      </c>
      <c r="E16" s="13">
        <f t="shared" si="0"/>
        <v>50</v>
      </c>
      <c r="F16" s="14">
        <v>52</v>
      </c>
      <c r="G16" s="16">
        <f t="shared" si="1"/>
        <v>2600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2</v>
      </c>
      <c r="E17" s="13">
        <f t="shared" si="0"/>
        <v>0.8</v>
      </c>
      <c r="F17" s="14">
        <v>52</v>
      </c>
      <c r="G17" s="16">
        <f t="shared" si="1"/>
        <v>41.6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2</v>
      </c>
      <c r="E18" s="13">
        <f t="shared" si="0"/>
        <v>1</v>
      </c>
      <c r="F18" s="14">
        <v>52</v>
      </c>
      <c r="G18" s="16">
        <f t="shared" si="1"/>
        <v>52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>SUM(C19*D19)</f>
        <v>0</v>
      </c>
      <c r="F19" s="14">
        <v>52</v>
      </c>
      <c r="G19" s="16">
        <f>SUM(E19*F19)</f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>SUM(C20*D20)</f>
        <v>0</v>
      </c>
      <c r="F20" s="14">
        <v>52</v>
      </c>
      <c r="G20" s="16">
        <f>SUM(E20*F20)</f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 t="shared" si="1"/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214.60000000000002</v>
      </c>
      <c r="F26" s="5"/>
      <c r="G26" s="10">
        <f>SUM(G8:G24)</f>
        <v>11159.2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10.730000000000002</v>
      </c>
      <c r="E28" s="44"/>
      <c r="F28" s="12">
        <v>52</v>
      </c>
      <c r="G28" s="11">
        <f>SUM(D28*F28)</f>
        <v>557.9600000000002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225.33</v>
      </c>
      <c r="E31" s="73"/>
      <c r="F31" s="31" t="s">
        <v>24</v>
      </c>
      <c r="G31" s="34">
        <f>SUM(G26+G28+G30)</f>
        <v>11717.160000000002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A1:G1"/>
    <mergeCell ref="C4:G4"/>
    <mergeCell ref="B3:B7"/>
    <mergeCell ref="D5:E5"/>
    <mergeCell ref="E3:G3"/>
    <mergeCell ref="C6:C7"/>
    <mergeCell ref="D6:F6"/>
    <mergeCell ref="A3:A7"/>
    <mergeCell ref="G6:G7"/>
    <mergeCell ref="A27:A28"/>
    <mergeCell ref="B27:B28"/>
    <mergeCell ref="C27:G27"/>
    <mergeCell ref="A29:A30"/>
    <mergeCell ref="D28:E28"/>
    <mergeCell ref="A32:B32"/>
    <mergeCell ref="C32:E32"/>
    <mergeCell ref="B25:B26"/>
    <mergeCell ref="B29:B30"/>
    <mergeCell ref="C29:G29"/>
    <mergeCell ref="D31:E31"/>
    <mergeCell ref="C3:D3"/>
    <mergeCell ref="D30:E30"/>
    <mergeCell ref="C25:E25"/>
    <mergeCell ref="F25:G2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59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56</v>
      </c>
      <c r="E8" s="13">
        <f aca="true" t="shared" si="0" ref="E8:E20">SUM(C8*D8)</f>
        <v>14</v>
      </c>
      <c r="F8" s="14">
        <v>52</v>
      </c>
      <c r="G8" s="16">
        <f aca="true" t="shared" si="1" ref="G8:G20">SUM(E8*F8)</f>
        <v>728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35</v>
      </c>
      <c r="E10" s="13">
        <f t="shared" si="0"/>
        <v>12.25</v>
      </c>
      <c r="F10" s="14">
        <v>52</v>
      </c>
      <c r="G10" s="16">
        <f t="shared" si="1"/>
        <v>637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56</v>
      </c>
      <c r="E11" s="13">
        <f t="shared" si="0"/>
        <v>7.840000000000001</v>
      </c>
      <c r="F11" s="14">
        <v>52</v>
      </c>
      <c r="G11" s="16">
        <f t="shared" si="1"/>
        <v>407.68000000000006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10</v>
      </c>
      <c r="E15" s="13">
        <f t="shared" si="0"/>
        <v>25</v>
      </c>
      <c r="F15" s="14">
        <v>52</v>
      </c>
      <c r="G15" s="16">
        <f t="shared" si="1"/>
        <v>1300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25</v>
      </c>
      <c r="E16" s="13">
        <f t="shared" si="0"/>
        <v>50</v>
      </c>
      <c r="F16" s="14">
        <v>52</v>
      </c>
      <c r="G16" s="16">
        <f t="shared" si="1"/>
        <v>2600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109.09</v>
      </c>
      <c r="F26" s="5"/>
      <c r="G26" s="10">
        <f>SUM(G8:G24)</f>
        <v>5672.68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5.4545</v>
      </c>
      <c r="E28" s="44"/>
      <c r="F28" s="12">
        <v>52</v>
      </c>
      <c r="G28" s="11">
        <f>SUM(D28*F28)</f>
        <v>283.634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114.5445</v>
      </c>
      <c r="E31" s="73"/>
      <c r="F31" s="31" t="s">
        <v>24</v>
      </c>
      <c r="G31" s="34">
        <f>SUM(G26+G28+G30)</f>
        <v>5956.314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C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39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41334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0.25</v>
      </c>
      <c r="E8" s="13">
        <f aca="true" t="shared" si="0" ref="E8:E20">SUM(C8*D8)</f>
        <v>0.0625</v>
      </c>
      <c r="F8" s="14">
        <v>52</v>
      </c>
      <c r="G8" s="16">
        <f aca="true" t="shared" si="1" ref="G8:G20">SUM(E8*F8)</f>
        <v>3.25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108</v>
      </c>
      <c r="E12" s="13">
        <f t="shared" si="0"/>
        <v>15.120000000000001</v>
      </c>
      <c r="F12" s="14">
        <v>52</v>
      </c>
      <c r="G12" s="16">
        <f t="shared" si="1"/>
        <v>786.24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300</v>
      </c>
      <c r="E13" s="13">
        <f t="shared" si="0"/>
        <v>54</v>
      </c>
      <c r="F13" s="14">
        <v>52</v>
      </c>
      <c r="G13" s="16">
        <f t="shared" si="1"/>
        <v>2808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10</v>
      </c>
      <c r="E16" s="13">
        <f t="shared" si="0"/>
        <v>20</v>
      </c>
      <c r="F16" s="14">
        <v>52</v>
      </c>
      <c r="G16" s="16">
        <f t="shared" si="1"/>
        <v>1040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12</v>
      </c>
      <c r="E17" s="13">
        <f t="shared" si="0"/>
        <v>4.800000000000001</v>
      </c>
      <c r="F17" s="14">
        <v>52</v>
      </c>
      <c r="G17" s="16">
        <f t="shared" si="1"/>
        <v>249.60000000000002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93.9825</v>
      </c>
      <c r="F26" s="5"/>
      <c r="G26" s="10">
        <f>SUM(G8:G24)</f>
        <v>4887.09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4.699125</v>
      </c>
      <c r="E28" s="44"/>
      <c r="F28" s="12">
        <v>52</v>
      </c>
      <c r="G28" s="11">
        <f>SUM(D28*F28)</f>
        <v>244.35450000000003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98.681625</v>
      </c>
      <c r="E31" s="73"/>
      <c r="F31" s="31" t="s">
        <v>24</v>
      </c>
      <c r="G31" s="34">
        <f>SUM(G26+G28+G30)</f>
        <v>5131.4445000000005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1.710937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1.0039062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41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41487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180</v>
      </c>
      <c r="E8" s="13">
        <f aca="true" t="shared" si="0" ref="E8:E20">SUM(C8*D8)</f>
        <v>45</v>
      </c>
      <c r="F8" s="14">
        <v>52</v>
      </c>
      <c r="G8" s="16">
        <f aca="true" t="shared" si="1" ref="G8:G20">SUM(E8*F8)</f>
        <v>2340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180</v>
      </c>
      <c r="E10" s="13">
        <f t="shared" si="0"/>
        <v>62.99999999999999</v>
      </c>
      <c r="F10" s="14">
        <v>52</v>
      </c>
      <c r="G10" s="16">
        <f t="shared" si="1"/>
        <v>3275.9999999999995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180</v>
      </c>
      <c r="E11" s="13">
        <f t="shared" si="0"/>
        <v>25.200000000000003</v>
      </c>
      <c r="F11" s="14">
        <v>52</v>
      </c>
      <c r="G11" s="16">
        <f t="shared" si="1"/>
        <v>1310.4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104</v>
      </c>
      <c r="E12" s="13">
        <f t="shared" si="0"/>
        <v>14.560000000000002</v>
      </c>
      <c r="F12" s="14">
        <v>52</v>
      </c>
      <c r="G12" s="16">
        <f t="shared" si="1"/>
        <v>757.1200000000001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208</v>
      </c>
      <c r="E13" s="13">
        <f t="shared" si="0"/>
        <v>37.44</v>
      </c>
      <c r="F13" s="14">
        <v>52</v>
      </c>
      <c r="G13" s="16">
        <f t="shared" si="1"/>
        <v>1946.8799999999999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25</v>
      </c>
      <c r="E15" s="13">
        <f t="shared" si="0"/>
        <v>62.5</v>
      </c>
      <c r="F15" s="14">
        <v>52</v>
      </c>
      <c r="G15" s="16">
        <f t="shared" si="1"/>
        <v>3250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32</v>
      </c>
      <c r="E19" s="13">
        <f t="shared" si="0"/>
        <v>12.8</v>
      </c>
      <c r="F19" s="14">
        <v>52</v>
      </c>
      <c r="G19" s="16">
        <f t="shared" si="1"/>
        <v>665.6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32</v>
      </c>
      <c r="E20" s="13">
        <f t="shared" si="0"/>
        <v>12.8</v>
      </c>
      <c r="F20" s="14">
        <v>52</v>
      </c>
      <c r="G20" s="16">
        <f t="shared" si="1"/>
        <v>665.6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273.3</v>
      </c>
      <c r="F26" s="5"/>
      <c r="G26" s="10">
        <f>SUM(G8:G24)</f>
        <v>14211.6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13.665000000000001</v>
      </c>
      <c r="E28" s="44"/>
      <c r="F28" s="12">
        <v>52</v>
      </c>
      <c r="G28" s="11">
        <f>SUM(D28*F28)</f>
        <v>710.58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286.96500000000003</v>
      </c>
      <c r="E31" s="73"/>
      <c r="F31" s="31" t="s">
        <v>24</v>
      </c>
      <c r="G31" s="34">
        <f>SUM(G26+G28+G30)</f>
        <v>14922.18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42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41487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140</v>
      </c>
      <c r="E8" s="13">
        <f aca="true" t="shared" si="0" ref="E8:E20">SUM(C8*D8)</f>
        <v>35</v>
      </c>
      <c r="F8" s="14">
        <v>52</v>
      </c>
      <c r="G8" s="16">
        <f aca="true" t="shared" si="1" ref="G8:G20">SUM(E8*F8)</f>
        <v>1820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140</v>
      </c>
      <c r="E11" s="13">
        <f t="shared" si="0"/>
        <v>19.6</v>
      </c>
      <c r="F11" s="14">
        <v>52</v>
      </c>
      <c r="G11" s="16">
        <f t="shared" si="1"/>
        <v>1019.2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10</v>
      </c>
      <c r="E12" s="13">
        <f t="shared" si="0"/>
        <v>1.4000000000000001</v>
      </c>
      <c r="F12" s="14">
        <v>52</v>
      </c>
      <c r="G12" s="16">
        <f t="shared" si="1"/>
        <v>72.80000000000001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175</v>
      </c>
      <c r="E13" s="13">
        <f t="shared" si="0"/>
        <v>31.5</v>
      </c>
      <c r="F13" s="14">
        <v>52</v>
      </c>
      <c r="G13" s="16">
        <f t="shared" si="1"/>
        <v>1638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12</v>
      </c>
      <c r="E15" s="13">
        <f t="shared" si="0"/>
        <v>30</v>
      </c>
      <c r="F15" s="14">
        <v>52</v>
      </c>
      <c r="G15" s="16">
        <f t="shared" si="1"/>
        <v>1560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117.5</v>
      </c>
      <c r="F26" s="5"/>
      <c r="G26" s="10">
        <f>SUM(G8:G24)</f>
        <v>6110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5.875</v>
      </c>
      <c r="E28" s="44"/>
      <c r="F28" s="12">
        <v>52</v>
      </c>
      <c r="G28" s="11">
        <f>SUM(D28*F28)</f>
        <v>305.5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123.375</v>
      </c>
      <c r="E31" s="73"/>
      <c r="F31" s="31" t="s">
        <v>24</v>
      </c>
      <c r="G31" s="34">
        <f>SUM(G26+G28+G30)</f>
        <v>6415.5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43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41487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110</v>
      </c>
      <c r="E8" s="13">
        <f aca="true" t="shared" si="0" ref="E8:E20">SUM(C8*D8)</f>
        <v>27.5</v>
      </c>
      <c r="F8" s="14">
        <v>52</v>
      </c>
      <c r="G8" s="16">
        <f aca="true" t="shared" si="1" ref="G8:G20">SUM(E8*F8)</f>
        <v>1430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110</v>
      </c>
      <c r="E11" s="13">
        <f t="shared" si="0"/>
        <v>15.400000000000002</v>
      </c>
      <c r="F11" s="14">
        <v>52</v>
      </c>
      <c r="G11" s="16">
        <f t="shared" si="1"/>
        <v>800.8000000000001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60</v>
      </c>
      <c r="E12" s="13">
        <f t="shared" si="0"/>
        <v>8.4</v>
      </c>
      <c r="F12" s="14">
        <v>52</v>
      </c>
      <c r="G12" s="16">
        <f t="shared" si="1"/>
        <v>436.8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45</v>
      </c>
      <c r="E13" s="13">
        <f t="shared" si="0"/>
        <v>8.1</v>
      </c>
      <c r="F13" s="14">
        <v>52</v>
      </c>
      <c r="G13" s="16">
        <f t="shared" si="1"/>
        <v>421.2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15</v>
      </c>
      <c r="E15" s="13">
        <f t="shared" si="0"/>
        <v>37.5</v>
      </c>
      <c r="F15" s="14">
        <v>52</v>
      </c>
      <c r="G15" s="16">
        <f t="shared" si="1"/>
        <v>1950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12</v>
      </c>
      <c r="E17" s="13">
        <f t="shared" si="0"/>
        <v>4.800000000000001</v>
      </c>
      <c r="F17" s="14">
        <v>52</v>
      </c>
      <c r="G17" s="16">
        <f t="shared" si="1"/>
        <v>249.60000000000002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6</v>
      </c>
      <c r="E19" s="13">
        <f t="shared" si="0"/>
        <v>2.4000000000000004</v>
      </c>
      <c r="F19" s="14">
        <v>52</v>
      </c>
      <c r="G19" s="16">
        <f t="shared" si="1"/>
        <v>124.80000000000001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104.10000000000001</v>
      </c>
      <c r="F26" s="5"/>
      <c r="G26" s="10">
        <f>SUM(G8:G24)</f>
        <v>5413.200000000001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5.205000000000001</v>
      </c>
      <c r="E28" s="44"/>
      <c r="F28" s="12">
        <v>52</v>
      </c>
      <c r="G28" s="11">
        <f>SUM(D28*F28)</f>
        <v>270.66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109.305</v>
      </c>
      <c r="E31" s="73"/>
      <c r="F31" s="31" t="s">
        <v>24</v>
      </c>
      <c r="G31" s="34">
        <f>SUM(G26+G28+G30)</f>
        <v>5683.860000000001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44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41487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0</v>
      </c>
      <c r="E8" s="13">
        <f aca="true" t="shared" si="0" ref="E8:E20">SUM(C8*D8)</f>
        <v>0</v>
      </c>
      <c r="F8" s="14">
        <v>52</v>
      </c>
      <c r="G8" s="16">
        <f aca="true" t="shared" si="1" ref="G8:G20">SUM(E8*F8)</f>
        <v>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6</v>
      </c>
      <c r="E12" s="13">
        <f t="shared" si="0"/>
        <v>0.8400000000000001</v>
      </c>
      <c r="F12" s="14">
        <v>52</v>
      </c>
      <c r="G12" s="16">
        <f t="shared" si="1"/>
        <v>43.68000000000001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6</v>
      </c>
      <c r="E13" s="13">
        <f t="shared" si="0"/>
        <v>1.08</v>
      </c>
      <c r="F13" s="14">
        <v>52</v>
      </c>
      <c r="G13" s="16">
        <f t="shared" si="1"/>
        <v>56.160000000000004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9</v>
      </c>
      <c r="E14" s="13">
        <f t="shared" si="0"/>
        <v>11.25</v>
      </c>
      <c r="F14" s="14">
        <v>52</v>
      </c>
      <c r="G14" s="16">
        <f t="shared" si="1"/>
        <v>585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6</v>
      </c>
      <c r="E18" s="13">
        <f t="shared" si="0"/>
        <v>3</v>
      </c>
      <c r="F18" s="14">
        <v>52</v>
      </c>
      <c r="G18" s="16">
        <f t="shared" si="1"/>
        <v>156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6</v>
      </c>
      <c r="E20" s="13">
        <f t="shared" si="0"/>
        <v>2.4000000000000004</v>
      </c>
      <c r="F20" s="14">
        <v>52</v>
      </c>
      <c r="G20" s="16">
        <f t="shared" si="1"/>
        <v>124.80000000000001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18.57</v>
      </c>
      <c r="F26" s="5"/>
      <c r="G26" s="10">
        <f>SUM(G8:G24)</f>
        <v>965.6400000000001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0.9285000000000001</v>
      </c>
      <c r="E28" s="44"/>
      <c r="F28" s="12">
        <v>52</v>
      </c>
      <c r="G28" s="11">
        <f>SUM(D28*F28)</f>
        <v>48.282000000000004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19.4985</v>
      </c>
      <c r="E31" s="73"/>
      <c r="F31" s="31" t="s">
        <v>24</v>
      </c>
      <c r="G31" s="34">
        <f>SUM(G26+G28+G30)</f>
        <v>1013.9220000000001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65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45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30</v>
      </c>
      <c r="E8" s="13">
        <f aca="true" t="shared" si="0" ref="E8:E20">SUM(C8*D8)</f>
        <v>7.5</v>
      </c>
      <c r="F8" s="14">
        <v>52</v>
      </c>
      <c r="G8" s="16">
        <f aca="true" t="shared" si="1" ref="G8:G20">SUM(E8*F8)</f>
        <v>390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30</v>
      </c>
      <c r="E11" s="13">
        <f t="shared" si="0"/>
        <v>4.2</v>
      </c>
      <c r="F11" s="14">
        <v>52</v>
      </c>
      <c r="G11" s="16">
        <f t="shared" si="1"/>
        <v>218.4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40</v>
      </c>
      <c r="E12" s="13">
        <f t="shared" si="0"/>
        <v>5.6000000000000005</v>
      </c>
      <c r="F12" s="14">
        <v>52</v>
      </c>
      <c r="G12" s="16">
        <f t="shared" si="1"/>
        <v>291.20000000000005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46</v>
      </c>
      <c r="E13" s="13">
        <f t="shared" si="0"/>
        <v>8.28</v>
      </c>
      <c r="F13" s="14">
        <v>52</v>
      </c>
      <c r="G13" s="16">
        <f t="shared" si="1"/>
        <v>430.55999999999995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0</v>
      </c>
      <c r="E15" s="13">
        <f t="shared" si="0"/>
        <v>0</v>
      </c>
      <c r="F15" s="14">
        <v>52</v>
      </c>
      <c r="G15" s="16">
        <f t="shared" si="1"/>
        <v>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25.58</v>
      </c>
      <c r="F26" s="5"/>
      <c r="G26" s="10">
        <f>SUM(G8:G24)</f>
        <v>1330.1599999999999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1.279</v>
      </c>
      <c r="E28" s="44"/>
      <c r="F28" s="12">
        <v>52</v>
      </c>
      <c r="G28" s="11">
        <f>SUM(D28*F28)</f>
        <v>66.508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26.858999999999998</v>
      </c>
      <c r="E31" s="73"/>
      <c r="F31" s="31" t="s">
        <v>24</v>
      </c>
      <c r="G31" s="34">
        <f>SUM(G26+G28+G30)</f>
        <v>1396.668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C25:E25"/>
    <mergeCell ref="F25:G25"/>
    <mergeCell ref="A32:B32"/>
    <mergeCell ref="C32:E32"/>
    <mergeCell ref="A3:A7"/>
    <mergeCell ref="G6:G7"/>
    <mergeCell ref="B25:B26"/>
    <mergeCell ref="B29:B30"/>
    <mergeCell ref="C29:G29"/>
    <mergeCell ref="D31:E31"/>
    <mergeCell ref="C3:D3"/>
    <mergeCell ref="D30:E30"/>
    <mergeCell ref="A27:A28"/>
    <mergeCell ref="B27:B28"/>
    <mergeCell ref="C27:G27"/>
    <mergeCell ref="A29:A30"/>
    <mergeCell ref="D28:E28"/>
    <mergeCell ref="E3:G3"/>
    <mergeCell ref="C6:C7"/>
    <mergeCell ref="D6:F6"/>
    <mergeCell ref="A1:G1"/>
    <mergeCell ref="C4:G4"/>
    <mergeCell ref="B3:B7"/>
    <mergeCell ref="D5:E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10.140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10.71093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46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41698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78</v>
      </c>
      <c r="E8" s="13">
        <f aca="true" t="shared" si="0" ref="E8:E20">SUM(C8*D8)</f>
        <v>19.5</v>
      </c>
      <c r="F8" s="14">
        <v>52</v>
      </c>
      <c r="G8" s="16">
        <f aca="true" t="shared" si="1" ref="G8:G20">SUM(E8*F8)</f>
        <v>1014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25</v>
      </c>
      <c r="E10" s="13">
        <f t="shared" si="0"/>
        <v>8.75</v>
      </c>
      <c r="F10" s="14">
        <v>52</v>
      </c>
      <c r="G10" s="16">
        <f t="shared" si="1"/>
        <v>455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130</v>
      </c>
      <c r="E11" s="13">
        <f t="shared" si="0"/>
        <v>18.200000000000003</v>
      </c>
      <c r="F11" s="14">
        <v>52</v>
      </c>
      <c r="G11" s="16">
        <f t="shared" si="1"/>
        <v>946.4000000000001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0</v>
      </c>
      <c r="E12" s="13">
        <f t="shared" si="0"/>
        <v>0</v>
      </c>
      <c r="F12" s="14">
        <v>52</v>
      </c>
      <c r="G12" s="16">
        <f t="shared" si="1"/>
        <v>0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128</v>
      </c>
      <c r="E13" s="13">
        <f t="shared" si="0"/>
        <v>23.04</v>
      </c>
      <c r="F13" s="14">
        <v>52</v>
      </c>
      <c r="G13" s="16">
        <f t="shared" si="1"/>
        <v>1198.08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10</v>
      </c>
      <c r="E14" s="13">
        <f t="shared" si="0"/>
        <v>12.5</v>
      </c>
      <c r="F14" s="14">
        <v>52</v>
      </c>
      <c r="G14" s="16">
        <f t="shared" si="1"/>
        <v>650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15</v>
      </c>
      <c r="E15" s="13">
        <f t="shared" si="0"/>
        <v>37.5</v>
      </c>
      <c r="F15" s="14">
        <v>52</v>
      </c>
      <c r="G15" s="16">
        <f t="shared" si="1"/>
        <v>1950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40</v>
      </c>
      <c r="E16" s="13">
        <f t="shared" si="0"/>
        <v>80</v>
      </c>
      <c r="F16" s="14">
        <v>52</v>
      </c>
      <c r="G16" s="16">
        <f t="shared" si="1"/>
        <v>4160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50</v>
      </c>
      <c r="E18" s="13">
        <f t="shared" si="0"/>
        <v>25</v>
      </c>
      <c r="F18" s="14">
        <v>52</v>
      </c>
      <c r="G18" s="16">
        <f t="shared" si="1"/>
        <v>1300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75</v>
      </c>
      <c r="E20" s="13">
        <f t="shared" si="0"/>
        <v>30</v>
      </c>
      <c r="F20" s="14">
        <v>52</v>
      </c>
      <c r="G20" s="16">
        <f t="shared" si="1"/>
        <v>1560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254.49</v>
      </c>
      <c r="F26" s="5"/>
      <c r="G26" s="10">
        <f>SUM(G8:G24)</f>
        <v>13233.48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12.7245</v>
      </c>
      <c r="E28" s="44"/>
      <c r="F28" s="12">
        <v>52</v>
      </c>
      <c r="G28" s="11">
        <f>SUM(D28*F28)</f>
        <v>661.6740000000001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267.2145</v>
      </c>
      <c r="E31" s="73"/>
      <c r="F31" s="31" t="s">
        <v>24</v>
      </c>
      <c r="G31" s="34">
        <f>SUM(G26+G28+G30)</f>
        <v>13895.154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A1:G1"/>
    <mergeCell ref="C4:G4"/>
    <mergeCell ref="B3:B7"/>
    <mergeCell ref="D5:E5"/>
    <mergeCell ref="E3:G3"/>
    <mergeCell ref="C6:C7"/>
    <mergeCell ref="D6:F6"/>
    <mergeCell ref="A3:A7"/>
    <mergeCell ref="G6:G7"/>
    <mergeCell ref="A27:A28"/>
    <mergeCell ref="B27:B28"/>
    <mergeCell ref="C27:G27"/>
    <mergeCell ref="A29:A30"/>
    <mergeCell ref="D28:E28"/>
    <mergeCell ref="A32:B32"/>
    <mergeCell ref="C32:E32"/>
    <mergeCell ref="B25:B26"/>
    <mergeCell ref="B29:B30"/>
    <mergeCell ref="C29:G29"/>
    <mergeCell ref="D31:E31"/>
    <mergeCell ref="C3:D3"/>
    <mergeCell ref="D30:E30"/>
    <mergeCell ref="C25:E25"/>
    <mergeCell ref="F25:G2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C32" sqref="C32:E32"/>
    </sheetView>
  </sheetViews>
  <sheetFormatPr defaultColWidth="9.140625" defaultRowHeight="12.75"/>
  <cols>
    <col min="1" max="1" width="3.57421875" style="0" customWidth="1"/>
    <col min="2" max="2" width="24.57421875" style="1" customWidth="1"/>
    <col min="3" max="3" width="6.421875" style="0" customWidth="1"/>
    <col min="4" max="4" width="3.7109375" style="0" customWidth="1"/>
    <col min="5" max="5" width="6.7109375" style="0" customWidth="1"/>
    <col min="6" max="6" width="4.00390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3.710937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4.28125" style="0" customWidth="1"/>
    <col min="17" max="17" width="8.8515625" style="0" customWidth="1"/>
    <col min="18" max="18" width="6.140625" style="0" customWidth="1"/>
    <col min="19" max="19" width="3.7109375" style="0" customWidth="1"/>
    <col min="20" max="20" width="6.7109375" style="0" customWidth="1"/>
    <col min="21" max="21" width="4.00390625" style="0" customWidth="1"/>
    <col min="22" max="22" width="9.57421875" style="0" customWidth="1"/>
    <col min="23" max="23" width="6.140625" style="0" customWidth="1"/>
    <col min="24" max="24" width="3.7109375" style="0" customWidth="1"/>
    <col min="25" max="25" width="6.7109375" style="0" customWidth="1"/>
    <col min="26" max="26" width="4.140625" style="0" customWidth="1"/>
    <col min="27" max="27" width="9.8515625" style="0" customWidth="1"/>
  </cols>
  <sheetData>
    <row r="1" spans="1:27" ht="12.75">
      <c r="A1" s="84" t="s">
        <v>63</v>
      </c>
      <c r="B1" s="85"/>
      <c r="C1" s="85"/>
      <c r="D1" s="85"/>
      <c r="E1" s="85"/>
      <c r="F1" s="85"/>
      <c r="G1" s="85"/>
      <c r="H1" s="22" t="s">
        <v>38</v>
      </c>
      <c r="I1" s="22"/>
      <c r="J1" s="42" t="s">
        <v>62</v>
      </c>
      <c r="K1" s="22"/>
      <c r="L1" s="40"/>
      <c r="M1" s="22"/>
      <c r="N1" s="22"/>
      <c r="O1" s="22"/>
      <c r="P1" s="22"/>
      <c r="Q1" s="22"/>
      <c r="R1" s="24"/>
      <c r="S1" s="22"/>
      <c r="T1" s="22"/>
      <c r="U1" s="22"/>
      <c r="V1" s="22"/>
      <c r="W1" s="24"/>
      <c r="X1" s="22"/>
      <c r="Y1" s="22"/>
      <c r="Z1" s="22"/>
      <c r="AA1" s="22"/>
    </row>
    <row r="2" spans="1:27" ht="13.5" thickBot="1">
      <c r="A2" s="22" t="s">
        <v>37</v>
      </c>
      <c r="B2" s="23"/>
      <c r="C2" s="24" t="s">
        <v>47</v>
      </c>
      <c r="D2" s="22"/>
      <c r="E2" s="22"/>
      <c r="F2" s="22"/>
      <c r="G2" s="22"/>
      <c r="H2" s="22"/>
      <c r="I2" s="22"/>
      <c r="J2" s="22"/>
      <c r="K2" s="24"/>
      <c r="L2" s="24"/>
      <c r="M2" s="22"/>
      <c r="N2" s="22"/>
      <c r="O2" s="22"/>
      <c r="P2" s="22"/>
      <c r="Q2" s="22"/>
      <c r="R2" s="24"/>
      <c r="S2" s="22"/>
      <c r="T2" s="22"/>
      <c r="U2" s="22"/>
      <c r="V2" s="22"/>
      <c r="W2" s="24"/>
      <c r="X2" s="22"/>
      <c r="Y2" s="22"/>
      <c r="Z2" s="22"/>
      <c r="AA2" s="22"/>
    </row>
    <row r="3" spans="1:27" s="3" customFormat="1" ht="12.75" customHeight="1">
      <c r="A3" s="89" t="s">
        <v>16</v>
      </c>
      <c r="B3" s="86" t="s">
        <v>15</v>
      </c>
      <c r="C3" s="52" t="s">
        <v>4</v>
      </c>
      <c r="D3" s="53"/>
      <c r="E3" s="69" t="s">
        <v>64</v>
      </c>
      <c r="F3" s="70"/>
      <c r="G3" s="71"/>
      <c r="H3" s="22"/>
      <c r="I3" s="25"/>
      <c r="J3" s="25"/>
      <c r="K3" s="22"/>
      <c r="L3" s="22"/>
      <c r="M3" s="22"/>
      <c r="N3" s="25"/>
      <c r="O3" s="25"/>
      <c r="P3" s="22"/>
      <c r="Q3" s="22"/>
      <c r="R3" s="22"/>
      <c r="S3" s="25"/>
      <c r="T3" s="25"/>
      <c r="U3" s="22"/>
      <c r="V3" s="22"/>
      <c r="W3" s="22"/>
      <c r="X3" s="25"/>
      <c r="Y3" s="25"/>
      <c r="Z3" s="22"/>
      <c r="AA3" s="22"/>
    </row>
    <row r="4" spans="1:27" s="3" customFormat="1" ht="12.75">
      <c r="A4" s="90"/>
      <c r="B4" s="87"/>
      <c r="C4" s="65" t="s">
        <v>5</v>
      </c>
      <c r="D4" s="50"/>
      <c r="E4" s="50"/>
      <c r="F4" s="66"/>
      <c r="G4" s="6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3" customFormat="1" ht="12.75">
      <c r="A5" s="90"/>
      <c r="B5" s="87"/>
      <c r="C5" s="7" t="s">
        <v>12</v>
      </c>
      <c r="D5" s="68">
        <v>41456</v>
      </c>
      <c r="E5" s="68"/>
      <c r="F5" s="4" t="s">
        <v>13</v>
      </c>
      <c r="G5" s="8">
        <v>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3" customFormat="1" ht="12.75" customHeight="1">
      <c r="A6" s="90"/>
      <c r="B6" s="87"/>
      <c r="C6" s="63" t="s">
        <v>6</v>
      </c>
      <c r="D6" s="49" t="s">
        <v>7</v>
      </c>
      <c r="E6" s="50"/>
      <c r="F6" s="51"/>
      <c r="G6" s="56" t="s">
        <v>11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3" customFormat="1" ht="13.5" thickBot="1">
      <c r="A7" s="91"/>
      <c r="B7" s="88"/>
      <c r="C7" s="64"/>
      <c r="D7" s="36" t="s">
        <v>8</v>
      </c>
      <c r="E7" s="36" t="s">
        <v>9</v>
      </c>
      <c r="F7" s="37" t="s">
        <v>10</v>
      </c>
      <c r="G7" s="5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7" ht="17.25" customHeight="1">
      <c r="A8" s="18">
        <v>1</v>
      </c>
      <c r="B8" s="17" t="s">
        <v>28</v>
      </c>
      <c r="C8" s="41">
        <v>0.25</v>
      </c>
      <c r="D8" s="14">
        <v>75</v>
      </c>
      <c r="E8" s="13">
        <f aca="true" t="shared" si="0" ref="E8:E20">SUM(C8*D8)</f>
        <v>18.75</v>
      </c>
      <c r="F8" s="14">
        <v>52</v>
      </c>
      <c r="G8" s="16">
        <f aca="true" t="shared" si="1" ref="G8:G20">SUM(E8*F8)</f>
        <v>975</v>
      </c>
    </row>
    <row r="9" spans="1:7" ht="17.25" customHeight="1">
      <c r="A9" s="18">
        <v>2</v>
      </c>
      <c r="B9" s="17" t="s">
        <v>29</v>
      </c>
      <c r="C9" s="41">
        <v>0.14</v>
      </c>
      <c r="D9" s="14">
        <v>0</v>
      </c>
      <c r="E9" s="13">
        <f t="shared" si="0"/>
        <v>0</v>
      </c>
      <c r="F9" s="14">
        <v>52</v>
      </c>
      <c r="G9" s="16">
        <f t="shared" si="1"/>
        <v>0</v>
      </c>
    </row>
    <row r="10" spans="1:7" ht="17.25" customHeight="1">
      <c r="A10" s="18">
        <v>3</v>
      </c>
      <c r="B10" s="17" t="s">
        <v>30</v>
      </c>
      <c r="C10" s="41">
        <v>0.35</v>
      </c>
      <c r="D10" s="14">
        <v>0</v>
      </c>
      <c r="E10" s="13">
        <f t="shared" si="0"/>
        <v>0</v>
      </c>
      <c r="F10" s="14">
        <v>52</v>
      </c>
      <c r="G10" s="16">
        <f t="shared" si="1"/>
        <v>0</v>
      </c>
    </row>
    <row r="11" spans="1:7" ht="17.25" customHeight="1">
      <c r="A11" s="18">
        <v>4</v>
      </c>
      <c r="B11" s="17" t="s">
        <v>31</v>
      </c>
      <c r="C11" s="41">
        <v>0.14</v>
      </c>
      <c r="D11" s="14">
        <v>0</v>
      </c>
      <c r="E11" s="13">
        <f t="shared" si="0"/>
        <v>0</v>
      </c>
      <c r="F11" s="14">
        <v>52</v>
      </c>
      <c r="G11" s="16">
        <f t="shared" si="1"/>
        <v>0</v>
      </c>
    </row>
    <row r="12" spans="1:7" ht="24.75" customHeight="1">
      <c r="A12" s="18">
        <v>5</v>
      </c>
      <c r="B12" s="39" t="s">
        <v>32</v>
      </c>
      <c r="C12" s="41">
        <v>0.14</v>
      </c>
      <c r="D12" s="14">
        <v>60</v>
      </c>
      <c r="E12" s="13">
        <f t="shared" si="0"/>
        <v>8.4</v>
      </c>
      <c r="F12" s="14">
        <v>52</v>
      </c>
      <c r="G12" s="16">
        <f t="shared" si="1"/>
        <v>436.8</v>
      </c>
    </row>
    <row r="13" spans="1:7" ht="17.25" customHeight="1">
      <c r="A13" s="18">
        <v>6</v>
      </c>
      <c r="B13" s="17" t="s">
        <v>33</v>
      </c>
      <c r="C13" s="41">
        <v>0.18</v>
      </c>
      <c r="D13" s="14">
        <v>0</v>
      </c>
      <c r="E13" s="13">
        <f t="shared" si="0"/>
        <v>0</v>
      </c>
      <c r="F13" s="14">
        <v>52</v>
      </c>
      <c r="G13" s="16">
        <f t="shared" si="1"/>
        <v>0</v>
      </c>
    </row>
    <row r="14" spans="1:7" ht="17.25" customHeight="1">
      <c r="A14" s="18">
        <v>7</v>
      </c>
      <c r="B14" s="17" t="s">
        <v>34</v>
      </c>
      <c r="C14" s="41">
        <v>1.25</v>
      </c>
      <c r="D14" s="14">
        <v>0</v>
      </c>
      <c r="E14" s="13">
        <f t="shared" si="0"/>
        <v>0</v>
      </c>
      <c r="F14" s="14">
        <v>52</v>
      </c>
      <c r="G14" s="16">
        <f t="shared" si="1"/>
        <v>0</v>
      </c>
    </row>
    <row r="15" spans="1:7" ht="17.25" customHeight="1">
      <c r="A15" s="18">
        <v>8</v>
      </c>
      <c r="B15" s="17" t="s">
        <v>35</v>
      </c>
      <c r="C15" s="41">
        <v>2.5</v>
      </c>
      <c r="D15" s="14">
        <v>30</v>
      </c>
      <c r="E15" s="13">
        <f t="shared" si="0"/>
        <v>75</v>
      </c>
      <c r="F15" s="14">
        <v>52</v>
      </c>
      <c r="G15" s="16">
        <f t="shared" si="1"/>
        <v>3900</v>
      </c>
    </row>
    <row r="16" spans="1:7" ht="17.25" customHeight="1">
      <c r="A16" s="18">
        <v>9</v>
      </c>
      <c r="B16" s="17" t="s">
        <v>36</v>
      </c>
      <c r="C16" s="41">
        <v>2</v>
      </c>
      <c r="D16" s="14">
        <v>0</v>
      </c>
      <c r="E16" s="13">
        <f t="shared" si="0"/>
        <v>0</v>
      </c>
      <c r="F16" s="14">
        <v>52</v>
      </c>
      <c r="G16" s="16">
        <f t="shared" si="1"/>
        <v>0</v>
      </c>
    </row>
    <row r="17" spans="1:7" ht="17.25" customHeight="1">
      <c r="A17" s="18">
        <v>10</v>
      </c>
      <c r="B17" s="17" t="s">
        <v>0</v>
      </c>
      <c r="C17" s="41">
        <v>0.4</v>
      </c>
      <c r="D17" s="14">
        <v>0</v>
      </c>
      <c r="E17" s="13">
        <f t="shared" si="0"/>
        <v>0</v>
      </c>
      <c r="F17" s="14">
        <v>52</v>
      </c>
      <c r="G17" s="16">
        <f t="shared" si="1"/>
        <v>0</v>
      </c>
    </row>
    <row r="18" spans="1:7" ht="17.25" customHeight="1">
      <c r="A18" s="18">
        <v>11</v>
      </c>
      <c r="B18" s="17" t="s">
        <v>1</v>
      </c>
      <c r="C18" s="41">
        <v>0.5</v>
      </c>
      <c r="D18" s="14">
        <v>0</v>
      </c>
      <c r="E18" s="13">
        <f t="shared" si="0"/>
        <v>0</v>
      </c>
      <c r="F18" s="14">
        <v>52</v>
      </c>
      <c r="G18" s="16">
        <f t="shared" si="1"/>
        <v>0</v>
      </c>
    </row>
    <row r="19" spans="1:7" ht="17.25" customHeight="1">
      <c r="A19" s="18">
        <v>12</v>
      </c>
      <c r="B19" s="17" t="s">
        <v>25</v>
      </c>
      <c r="C19" s="41">
        <v>0.4</v>
      </c>
      <c r="D19" s="14">
        <v>0</v>
      </c>
      <c r="E19" s="13">
        <f t="shared" si="0"/>
        <v>0</v>
      </c>
      <c r="F19" s="14">
        <v>52</v>
      </c>
      <c r="G19" s="16">
        <f t="shared" si="1"/>
        <v>0</v>
      </c>
    </row>
    <row r="20" spans="1:7" ht="17.25" customHeight="1">
      <c r="A20" s="18">
        <v>13</v>
      </c>
      <c r="B20" s="17" t="s">
        <v>2</v>
      </c>
      <c r="C20" s="41">
        <v>0.4</v>
      </c>
      <c r="D20" s="14">
        <v>0</v>
      </c>
      <c r="E20" s="13">
        <f t="shared" si="0"/>
        <v>0</v>
      </c>
      <c r="F20" s="14">
        <v>52</v>
      </c>
      <c r="G20" s="16">
        <f t="shared" si="1"/>
        <v>0</v>
      </c>
    </row>
    <row r="21" spans="1:7" ht="17.25" customHeight="1">
      <c r="A21" s="18">
        <v>14</v>
      </c>
      <c r="B21" s="17"/>
      <c r="C21" s="15"/>
      <c r="D21" s="14"/>
      <c r="E21" s="13"/>
      <c r="F21" s="14"/>
      <c r="G21" s="16"/>
    </row>
    <row r="22" spans="1:7" ht="17.25" customHeight="1">
      <c r="A22" s="18">
        <v>15</v>
      </c>
      <c r="B22" s="17"/>
      <c r="C22" s="15"/>
      <c r="D22" s="14"/>
      <c r="E22" s="13"/>
      <c r="F22" s="14"/>
      <c r="G22" s="16"/>
    </row>
    <row r="23" spans="1:7" ht="17.25" customHeight="1">
      <c r="A23" s="18">
        <v>16</v>
      </c>
      <c r="B23" s="17"/>
      <c r="C23" s="15"/>
      <c r="D23" s="14"/>
      <c r="E23" s="13"/>
      <c r="F23" s="14"/>
      <c r="G23" s="16"/>
    </row>
    <row r="24" spans="1:7" ht="17.25" customHeight="1" thickBot="1">
      <c r="A24" s="18">
        <v>17</v>
      </c>
      <c r="B24" s="38" t="s">
        <v>3</v>
      </c>
      <c r="C24" s="26">
        <v>0</v>
      </c>
      <c r="D24" s="27">
        <v>1</v>
      </c>
      <c r="E24" s="28">
        <f>C24*D24</f>
        <v>0</v>
      </c>
      <c r="F24" s="27">
        <v>52</v>
      </c>
      <c r="G24" s="29">
        <f>SUM(E24*F24)</f>
        <v>0</v>
      </c>
    </row>
    <row r="25" spans="1:7" ht="13.5" customHeight="1" thickTop="1">
      <c r="A25" s="19">
        <v>18</v>
      </c>
      <c r="B25" s="74" t="s">
        <v>17</v>
      </c>
      <c r="C25" s="58" t="s">
        <v>18</v>
      </c>
      <c r="D25" s="59"/>
      <c r="E25" s="60"/>
      <c r="F25" s="61" t="s">
        <v>19</v>
      </c>
      <c r="G25" s="62"/>
    </row>
    <row r="26" spans="1:7" ht="15" customHeight="1">
      <c r="A26" s="20">
        <v>19</v>
      </c>
      <c r="B26" s="75"/>
      <c r="C26" s="9"/>
      <c r="D26" s="5"/>
      <c r="E26" s="6">
        <f>SUM(E8:E24)</f>
        <v>102.15</v>
      </c>
      <c r="F26" s="5"/>
      <c r="G26" s="10">
        <f>SUM(G8:G24)</f>
        <v>5311.8</v>
      </c>
    </row>
    <row r="27" spans="1:27" s="2" customFormat="1" ht="16.5" customHeight="1">
      <c r="A27" s="78">
        <v>20</v>
      </c>
      <c r="B27" s="76" t="s">
        <v>26</v>
      </c>
      <c r="C27" s="45" t="s">
        <v>22</v>
      </c>
      <c r="D27" s="46"/>
      <c r="E27" s="46"/>
      <c r="F27" s="47"/>
      <c r="G27" s="4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" customFormat="1" ht="16.5" customHeight="1">
      <c r="A28" s="78"/>
      <c r="B28" s="77"/>
      <c r="C28" s="35">
        <v>0.05</v>
      </c>
      <c r="D28" s="43">
        <f>SUM(C28*E26)</f>
        <v>5.107500000000001</v>
      </c>
      <c r="E28" s="44"/>
      <c r="F28" s="12">
        <v>52</v>
      </c>
      <c r="G28" s="11">
        <f>SUM(D28*F28)</f>
        <v>265.59000000000003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" customFormat="1" ht="16.5" customHeight="1">
      <c r="A29" s="78">
        <v>21</v>
      </c>
      <c r="B29" s="76" t="s">
        <v>27</v>
      </c>
      <c r="C29" s="45" t="s">
        <v>20</v>
      </c>
      <c r="D29" s="46"/>
      <c r="E29" s="46"/>
      <c r="F29" s="47"/>
      <c r="G29" s="4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" customFormat="1" ht="16.5" customHeight="1">
      <c r="A30" s="78"/>
      <c r="B30" s="77"/>
      <c r="C30" s="35">
        <v>0</v>
      </c>
      <c r="D30" s="54">
        <f>SUM(C30*E26)</f>
        <v>0</v>
      </c>
      <c r="E30" s="55"/>
      <c r="F30" s="12">
        <v>52</v>
      </c>
      <c r="G30" s="30">
        <f>SUM(D30*F30)</f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" customFormat="1" ht="16.5" customHeight="1" thickBot="1">
      <c r="A31" s="21">
        <v>22</v>
      </c>
      <c r="B31" s="32" t="s">
        <v>21</v>
      </c>
      <c r="C31" s="33" t="s">
        <v>23</v>
      </c>
      <c r="D31" s="72">
        <f>SUM(E26+D28+D30)</f>
        <v>107.25750000000001</v>
      </c>
      <c r="E31" s="73"/>
      <c r="F31" s="31" t="s">
        <v>24</v>
      </c>
      <c r="G31" s="34">
        <f>SUM(G26+G28+G30)</f>
        <v>5577.39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7" ht="13.5" thickBot="1">
      <c r="A32" s="79" t="s">
        <v>14</v>
      </c>
      <c r="B32" s="80"/>
      <c r="C32" s="81" t="s">
        <v>66</v>
      </c>
      <c r="D32" s="82"/>
      <c r="E32" s="83"/>
      <c r="F32" s="22"/>
      <c r="G32" s="22"/>
    </row>
  </sheetData>
  <sheetProtection/>
  <mergeCells count="24">
    <mergeCell ref="A1:G1"/>
    <mergeCell ref="C4:G4"/>
    <mergeCell ref="B3:B7"/>
    <mergeCell ref="D5:E5"/>
    <mergeCell ref="E3:G3"/>
    <mergeCell ref="C6:C7"/>
    <mergeCell ref="D6:F6"/>
    <mergeCell ref="A3:A7"/>
    <mergeCell ref="G6:G7"/>
    <mergeCell ref="A27:A28"/>
    <mergeCell ref="B27:B28"/>
    <mergeCell ref="C27:G27"/>
    <mergeCell ref="A29:A30"/>
    <mergeCell ref="D28:E28"/>
    <mergeCell ref="A32:B32"/>
    <mergeCell ref="C32:E32"/>
    <mergeCell ref="B25:B26"/>
    <mergeCell ref="B29:B30"/>
    <mergeCell ref="C29:G29"/>
    <mergeCell ref="D31:E31"/>
    <mergeCell ref="C3:D3"/>
    <mergeCell ref="D30:E30"/>
    <mergeCell ref="C25:E25"/>
    <mergeCell ref="F25:G25"/>
  </mergeCells>
  <printOptions gridLines="1"/>
  <pageMargins left="0.19" right="0.19" top="0.27" bottom="0.17" header="0.17" footer="0.17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2013-02-05T18:44:55Z</cp:lastPrinted>
  <dcterms:created xsi:type="dcterms:W3CDTF">2000-12-28T16:02:03Z</dcterms:created>
  <dcterms:modified xsi:type="dcterms:W3CDTF">2013-02-06T15:57:01Z</dcterms:modified>
  <cp:category/>
  <cp:version/>
  <cp:contentType/>
  <cp:contentStatus/>
</cp:coreProperties>
</file>